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Print_Area" localSheetId="0">Sheet1!$A$1:$T$22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<sst xmlns="http://schemas.openxmlformats.org/spreadsheetml/2006/main" count="43" uniqueCount="35">
  <si>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困难残疾人生活补贴和重度残疾人护理补贴情况汇总表</t>
  </si>
  <si>
    <t>（2026年度）</t>
  </si>
  <si>
    <t xml:space="preserve"> 填报日期：2026年3月</t>
  </si>
  <si>
    <t>乡镇</t>
  </si>
  <si>
    <t>生活补贴</t>
  </si>
  <si>
    <t xml:space="preserve"> 护理补贴</t>
  </si>
  <si>
    <t>本月发放
金额总计（元）</t>
  </si>
  <si>
    <t>低保家庭的残疾人（人）</t>
  </si>
  <si>
    <t>低保标准100%-130%的重残人员（人）</t>
  </si>
  <si>
    <t>60岁以上无固定收入重残人员（人）</t>
  </si>
  <si>
    <t>人数
合计（人）</t>
  </si>
  <si>
    <t>补发
上月（人次）</t>
  </si>
  <si>
    <t>本月发放金额（元）</t>
  </si>
  <si>
    <r>
      <rPr>
        <sz val="14"/>
        <rFont val="宋体"/>
        <charset val="134"/>
      </rPr>
      <t xml:space="preserve">一级生活困难重度残疾人数（人）
</t>
    </r>
    <r>
      <rPr>
        <sz val="9"/>
        <color rgb="FFFF0000"/>
        <rFont val="宋体"/>
        <charset val="134"/>
      </rPr>
      <t>145元/人/月</t>
    </r>
  </si>
  <si>
    <r>
      <rPr>
        <sz val="14"/>
        <rFont val="宋体"/>
        <charset val="134"/>
      </rPr>
      <t>一级非生活困难重度残疾人数（人）</t>
    </r>
    <r>
      <rPr>
        <sz val="9"/>
        <color rgb="FFFF0000"/>
        <rFont val="宋体"/>
        <charset val="134"/>
      </rPr>
      <t>115元/人/月</t>
    </r>
  </si>
  <si>
    <r>
      <rPr>
        <sz val="14"/>
        <rFont val="宋体"/>
        <charset val="134"/>
      </rPr>
      <t xml:space="preserve">二级生活困难重度残疾人数（人）
</t>
    </r>
    <r>
      <rPr>
        <sz val="9"/>
        <color rgb="FFFF0000"/>
        <rFont val="宋体"/>
        <charset val="134"/>
      </rPr>
      <t>121元/人/月</t>
    </r>
  </si>
  <si>
    <r>
      <rPr>
        <sz val="14"/>
        <rFont val="宋体"/>
        <charset val="134"/>
      </rPr>
      <t xml:space="preserve">二级非生活困难重度残疾人数（人）
</t>
    </r>
    <r>
      <rPr>
        <sz val="9"/>
        <color rgb="FFFF0000"/>
        <rFont val="宋体"/>
        <charset val="134"/>
      </rPr>
      <t>85元/人/月</t>
    </r>
  </si>
  <si>
    <t xml:space="preserve">  </t>
  </si>
  <si>
    <t>121元/人/月</t>
  </si>
  <si>
    <t>人数</t>
  </si>
  <si>
    <t>补发</t>
  </si>
  <si>
    <t xml:space="preserve">人数 </t>
  </si>
  <si>
    <t xml:space="preserve">补发 </t>
  </si>
  <si>
    <t>城关乡</t>
  </si>
  <si>
    <t>雪峰镇</t>
  </si>
  <si>
    <t>瀚仙镇</t>
  </si>
  <si>
    <t>胡坊镇</t>
  </si>
  <si>
    <t>沙溪乡</t>
  </si>
  <si>
    <t>夏阳乡</t>
  </si>
  <si>
    <t>盖洋镇</t>
  </si>
  <si>
    <t>夏坊乡</t>
  </si>
  <si>
    <t>枫溪乡</t>
  </si>
  <si>
    <t>农场</t>
  </si>
  <si>
    <t>合 计</t>
  </si>
  <si>
    <t xml:space="preserve">   1、备注：补发人次为上月新增，补发标准为2025年标准。
   2、沙溪乡吴兰清不需要补发。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</si>
</sst>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rgb="FFFF0000"/>
      <name val="宋体"/>
      <charset val="134"/>
    </font>
    <font>
      <b/>
      <sz val="14"/>
      <name val="仿宋_GB2312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9"/>
      <color rgb="FFFF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NumberFormat="1" applyFont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3"/>
  <sheetViews>
    <sheetView tabSelected="1" view="pageBreakPreview" zoomScaleNormal="100" workbookViewId="0">
      <selection activeCell="A19" sqref="A19:T22"/>
    </sheetView>
  </sheetViews>
  <sheetFormatPr defaultColWidth="9" defaultRowHeight="13.5"/>
  <cols>
    <col min="1" max="1" width="3.63333333333333" customWidth="1"/>
    <col min="2" max="2" width="9.13333333333333" customWidth="1"/>
    <col min="3" max="3" width="8.75" customWidth="1"/>
    <col min="4" max="5" width="10.6333333333333" customWidth="1"/>
    <col min="6" max="6" width="8.13333333333333" style="3" customWidth="1"/>
    <col min="7" max="7" width="8.25" style="3" customWidth="1"/>
    <col min="8" max="8" width="8.88333333333333" customWidth="1"/>
    <col min="9" max="14" width="5.63333333333333" customWidth="1"/>
    <col min="15" max="16" width="5.88333333333333" customWidth="1"/>
    <col min="17" max="18" width="5.63333333333333" customWidth="1"/>
    <col min="19" max="19" width="9.38333333333333" customWidth="1"/>
    <col min="20" max="20" width="11.25" customWidth="1"/>
  </cols>
  <sheetData>
    <row r="2" ht="31.5" spans="2:20">
      <c r="B2" s="4" t="s">
        <v>0</v>
      </c>
      <c r="C2" s="4"/>
      <c r="D2" s="4"/>
      <c r="E2" s="4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4.25" spans="2:20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8.75" spans="2:20"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ht="24" customHeight="1" spans="2:20">
      <c r="B5" s="8" t="s">
        <v>3</v>
      </c>
      <c r="C5" s="9" t="s">
        <v>4</v>
      </c>
      <c r="D5" s="10"/>
      <c r="E5" s="10"/>
      <c r="F5" s="10"/>
      <c r="G5" s="10"/>
      <c r="H5" s="10"/>
      <c r="I5" s="27" t="s">
        <v>5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34" t="s">
        <v>6</v>
      </c>
    </row>
    <row r="6" ht="108" customHeight="1" spans="2:23">
      <c r="B6" s="11"/>
      <c r="C6" s="12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29" t="s">
        <v>13</v>
      </c>
      <c r="J6" s="30"/>
      <c r="K6" s="29" t="s">
        <v>14</v>
      </c>
      <c r="L6" s="30"/>
      <c r="M6" s="29" t="s">
        <v>15</v>
      </c>
      <c r="N6" s="30"/>
      <c r="O6" s="29" t="s">
        <v>16</v>
      </c>
      <c r="P6" s="30"/>
      <c r="Q6" s="35" t="s">
        <v>10</v>
      </c>
      <c r="R6" s="35"/>
      <c r="S6" s="35" t="s">
        <v>12</v>
      </c>
      <c r="T6" s="36"/>
      <c r="U6" t="s">
        <v>17</v>
      </c>
      <c r="W6" s="37"/>
    </row>
    <row r="7" s="1" customFormat="1" ht="19" customHeight="1" spans="2:20">
      <c r="B7" s="14"/>
      <c r="C7" s="15" t="s">
        <v>18</v>
      </c>
      <c r="D7" s="16"/>
      <c r="E7" s="16"/>
      <c r="F7" s="16"/>
      <c r="G7" s="17"/>
      <c r="H7" s="13"/>
      <c r="I7" s="20" t="s">
        <v>19</v>
      </c>
      <c r="J7" s="20" t="s">
        <v>20</v>
      </c>
      <c r="K7" s="20" t="s">
        <v>19</v>
      </c>
      <c r="L7" s="20" t="s">
        <v>20</v>
      </c>
      <c r="M7" s="20" t="s">
        <v>19</v>
      </c>
      <c r="N7" s="20" t="s">
        <v>20</v>
      </c>
      <c r="O7" s="20" t="s">
        <v>19</v>
      </c>
      <c r="P7" s="20" t="s">
        <v>20</v>
      </c>
      <c r="Q7" s="20" t="s">
        <v>21</v>
      </c>
      <c r="R7" s="20" t="s">
        <v>22</v>
      </c>
      <c r="S7" s="35"/>
      <c r="T7" s="38"/>
    </row>
    <row r="8" s="1" customFormat="1" ht="18.75" spans="2:20">
      <c r="B8" s="18" t="s">
        <v>23</v>
      </c>
      <c r="C8" s="19">
        <v>90</v>
      </c>
      <c r="D8" s="20">
        <v>6</v>
      </c>
      <c r="E8" s="21">
        <v>151</v>
      </c>
      <c r="F8" s="20">
        <f t="shared" ref="F8:F17" si="0">C8+D8+E8</f>
        <v>247</v>
      </c>
      <c r="G8" s="20">
        <v>0</v>
      </c>
      <c r="H8" s="22">
        <v>29887</v>
      </c>
      <c r="I8" s="20">
        <v>90</v>
      </c>
      <c r="J8" s="31">
        <v>0</v>
      </c>
      <c r="K8" s="20">
        <v>4</v>
      </c>
      <c r="L8" s="32">
        <v>0</v>
      </c>
      <c r="M8" s="33">
        <v>120</v>
      </c>
      <c r="N8" s="32">
        <v>0</v>
      </c>
      <c r="O8" s="20">
        <v>20</v>
      </c>
      <c r="P8" s="32">
        <v>0</v>
      </c>
      <c r="Q8" s="20">
        <f t="shared" ref="Q8:Q17" si="1">SUM(I8,K8,M8,O8)</f>
        <v>234</v>
      </c>
      <c r="R8" s="31">
        <v>0</v>
      </c>
      <c r="S8" s="39">
        <v>29730</v>
      </c>
      <c r="T8" s="40">
        <f>SUM(H8,S8)</f>
        <v>59617</v>
      </c>
    </row>
    <row r="9" s="1" customFormat="1" ht="18.75" spans="2:20">
      <c r="B9" s="18" t="s">
        <v>24</v>
      </c>
      <c r="C9" s="21">
        <v>130</v>
      </c>
      <c r="D9" s="21">
        <v>0</v>
      </c>
      <c r="E9" s="21">
        <v>82</v>
      </c>
      <c r="F9" s="20">
        <f t="shared" si="0"/>
        <v>212</v>
      </c>
      <c r="G9" s="20">
        <v>0</v>
      </c>
      <c r="H9" s="22">
        <v>25652</v>
      </c>
      <c r="I9" s="20">
        <v>58</v>
      </c>
      <c r="J9" s="31">
        <v>0</v>
      </c>
      <c r="K9" s="20">
        <v>75</v>
      </c>
      <c r="L9" s="32">
        <v>0</v>
      </c>
      <c r="M9" s="33">
        <v>104</v>
      </c>
      <c r="N9" s="32">
        <v>0</v>
      </c>
      <c r="O9" s="20">
        <v>134</v>
      </c>
      <c r="P9" s="32">
        <v>2</v>
      </c>
      <c r="Q9" s="20">
        <f t="shared" si="1"/>
        <v>371</v>
      </c>
      <c r="R9" s="31">
        <f t="shared" ref="R8:R12" si="2">SUM(J9,L9,N9,P9)</f>
        <v>2</v>
      </c>
      <c r="S9" s="39">
        <v>41179</v>
      </c>
      <c r="T9" s="40">
        <f t="shared" ref="T8:T17" si="3">SUM(H9,S9)</f>
        <v>66831</v>
      </c>
    </row>
    <row r="10" s="1" customFormat="1" ht="18.75" spans="2:20">
      <c r="B10" s="18" t="s">
        <v>25</v>
      </c>
      <c r="C10" s="21">
        <v>71</v>
      </c>
      <c r="D10" s="21">
        <v>4</v>
      </c>
      <c r="E10" s="21">
        <v>177</v>
      </c>
      <c r="F10" s="20">
        <f t="shared" si="0"/>
        <v>252</v>
      </c>
      <c r="G10" s="20">
        <v>1</v>
      </c>
      <c r="H10" s="22">
        <v>30613</v>
      </c>
      <c r="I10" s="20">
        <v>94</v>
      </c>
      <c r="J10" s="31">
        <v>0</v>
      </c>
      <c r="K10" s="20">
        <v>18</v>
      </c>
      <c r="L10" s="32">
        <v>0</v>
      </c>
      <c r="M10" s="33">
        <v>139</v>
      </c>
      <c r="N10" s="32">
        <v>0</v>
      </c>
      <c r="O10" s="20">
        <v>32</v>
      </c>
      <c r="P10" s="32">
        <v>0</v>
      </c>
      <c r="Q10" s="20">
        <f t="shared" si="1"/>
        <v>283</v>
      </c>
      <c r="R10" s="31">
        <f t="shared" si="2"/>
        <v>0</v>
      </c>
      <c r="S10" s="39">
        <v>35239</v>
      </c>
      <c r="T10" s="40">
        <f t="shared" si="3"/>
        <v>65852</v>
      </c>
    </row>
    <row r="11" s="1" customFormat="1" ht="18.75" spans="2:20">
      <c r="B11" s="18" t="s">
        <v>26</v>
      </c>
      <c r="C11" s="21">
        <v>98</v>
      </c>
      <c r="D11" s="21">
        <v>3</v>
      </c>
      <c r="E11" s="21">
        <v>275</v>
      </c>
      <c r="F11" s="20">
        <f t="shared" si="0"/>
        <v>376</v>
      </c>
      <c r="G11" s="20">
        <v>0</v>
      </c>
      <c r="H11" s="22">
        <v>45496</v>
      </c>
      <c r="I11" s="20">
        <v>164</v>
      </c>
      <c r="J11" s="31">
        <v>0</v>
      </c>
      <c r="K11" s="20">
        <v>15</v>
      </c>
      <c r="L11" s="32">
        <v>0</v>
      </c>
      <c r="M11" s="33">
        <v>175</v>
      </c>
      <c r="N11" s="32">
        <v>0</v>
      </c>
      <c r="O11" s="20">
        <v>37</v>
      </c>
      <c r="P11" s="32">
        <v>0</v>
      </c>
      <c r="Q11" s="20">
        <f t="shared" si="1"/>
        <v>391</v>
      </c>
      <c r="R11" s="31">
        <f t="shared" si="2"/>
        <v>0</v>
      </c>
      <c r="S11" s="39">
        <v>49825</v>
      </c>
      <c r="T11" s="40">
        <f t="shared" si="3"/>
        <v>95321</v>
      </c>
    </row>
    <row r="12" s="1" customFormat="1" ht="18.75" spans="2:20">
      <c r="B12" s="18" t="s">
        <v>27</v>
      </c>
      <c r="C12" s="20">
        <v>43</v>
      </c>
      <c r="D12" s="20">
        <v>3</v>
      </c>
      <c r="E12" s="20">
        <v>123</v>
      </c>
      <c r="F12" s="20">
        <f t="shared" si="0"/>
        <v>169</v>
      </c>
      <c r="G12" s="20">
        <v>0</v>
      </c>
      <c r="H12" s="22">
        <v>20449</v>
      </c>
      <c r="I12" s="20">
        <v>58</v>
      </c>
      <c r="J12" s="31">
        <v>0</v>
      </c>
      <c r="K12" s="20">
        <v>8</v>
      </c>
      <c r="L12" s="32">
        <v>0</v>
      </c>
      <c r="M12" s="33">
        <v>95</v>
      </c>
      <c r="N12" s="32">
        <v>0</v>
      </c>
      <c r="O12" s="20">
        <v>8</v>
      </c>
      <c r="P12" s="32">
        <v>0</v>
      </c>
      <c r="Q12" s="20">
        <f t="shared" si="1"/>
        <v>169</v>
      </c>
      <c r="R12" s="31">
        <f t="shared" si="2"/>
        <v>0</v>
      </c>
      <c r="S12" s="39">
        <v>21505</v>
      </c>
      <c r="T12" s="40">
        <f t="shared" si="3"/>
        <v>41954</v>
      </c>
    </row>
    <row r="13" s="1" customFormat="1" ht="18" customHeight="1" spans="2:20">
      <c r="B13" s="18" t="s">
        <v>28</v>
      </c>
      <c r="C13" s="20">
        <v>116</v>
      </c>
      <c r="D13" s="20">
        <v>0</v>
      </c>
      <c r="E13" s="20">
        <v>149</v>
      </c>
      <c r="F13" s="20">
        <f t="shared" si="0"/>
        <v>265</v>
      </c>
      <c r="G13" s="20">
        <v>1</v>
      </c>
      <c r="H13" s="22">
        <v>32186</v>
      </c>
      <c r="I13" s="20">
        <v>73</v>
      </c>
      <c r="J13" s="31">
        <v>0</v>
      </c>
      <c r="K13" s="20">
        <v>8</v>
      </c>
      <c r="L13" s="32">
        <v>1</v>
      </c>
      <c r="M13" s="33">
        <v>137</v>
      </c>
      <c r="N13" s="32">
        <v>0</v>
      </c>
      <c r="O13" s="20">
        <v>42</v>
      </c>
      <c r="P13" s="32">
        <v>0</v>
      </c>
      <c r="Q13" s="20">
        <f t="shared" si="1"/>
        <v>260</v>
      </c>
      <c r="R13" s="31">
        <f t="shared" ref="R12:R18" si="4">SUM(J13,L13,N13,P13)</f>
        <v>1</v>
      </c>
      <c r="S13" s="39">
        <v>31767</v>
      </c>
      <c r="T13" s="40">
        <f t="shared" si="3"/>
        <v>63953</v>
      </c>
    </row>
    <row r="14" s="1" customFormat="1" ht="18.75" spans="2:20">
      <c r="B14" s="18" t="s">
        <v>29</v>
      </c>
      <c r="C14" s="20">
        <v>170</v>
      </c>
      <c r="D14" s="20">
        <v>0</v>
      </c>
      <c r="E14" s="20">
        <v>293</v>
      </c>
      <c r="F14" s="20">
        <f t="shared" si="0"/>
        <v>463</v>
      </c>
      <c r="G14" s="20">
        <v>2</v>
      </c>
      <c r="H14" s="22">
        <v>56265</v>
      </c>
      <c r="I14" s="20">
        <v>158</v>
      </c>
      <c r="J14" s="31">
        <v>1</v>
      </c>
      <c r="K14" s="20">
        <v>17</v>
      </c>
      <c r="L14" s="32">
        <v>0</v>
      </c>
      <c r="M14" s="33">
        <v>224</v>
      </c>
      <c r="N14" s="32">
        <v>1</v>
      </c>
      <c r="O14" s="20">
        <v>47</v>
      </c>
      <c r="P14" s="32">
        <v>0</v>
      </c>
      <c r="Q14" s="20">
        <f t="shared" si="1"/>
        <v>446</v>
      </c>
      <c r="R14" s="31">
        <f t="shared" si="4"/>
        <v>2</v>
      </c>
      <c r="S14" s="39">
        <v>56230</v>
      </c>
      <c r="T14" s="40">
        <f t="shared" si="3"/>
        <v>112495</v>
      </c>
    </row>
    <row r="15" s="1" customFormat="1" ht="18.75" spans="2:20">
      <c r="B15" s="18" t="s">
        <v>30</v>
      </c>
      <c r="C15" s="20">
        <v>65</v>
      </c>
      <c r="D15" s="20">
        <v>0</v>
      </c>
      <c r="E15" s="20">
        <v>61</v>
      </c>
      <c r="F15" s="20">
        <f t="shared" si="0"/>
        <v>126</v>
      </c>
      <c r="G15" s="20">
        <v>3</v>
      </c>
      <c r="H15" s="22">
        <v>15609</v>
      </c>
      <c r="I15" s="20">
        <v>24</v>
      </c>
      <c r="J15" s="31">
        <v>0</v>
      </c>
      <c r="K15" s="20">
        <v>10</v>
      </c>
      <c r="L15" s="32">
        <v>0</v>
      </c>
      <c r="M15" s="33">
        <v>67</v>
      </c>
      <c r="N15" s="32">
        <v>0</v>
      </c>
      <c r="O15" s="20">
        <v>21</v>
      </c>
      <c r="P15" s="32">
        <v>2</v>
      </c>
      <c r="Q15" s="20">
        <f t="shared" si="1"/>
        <v>122</v>
      </c>
      <c r="R15" s="31">
        <f t="shared" si="4"/>
        <v>2</v>
      </c>
      <c r="S15" s="39">
        <v>14692</v>
      </c>
      <c r="T15" s="40">
        <f t="shared" si="3"/>
        <v>30301</v>
      </c>
    </row>
    <row r="16" s="1" customFormat="1" ht="18.75" spans="2:20">
      <c r="B16" s="18" t="s">
        <v>31</v>
      </c>
      <c r="C16" s="20">
        <v>42</v>
      </c>
      <c r="D16" s="20">
        <v>3</v>
      </c>
      <c r="E16" s="20">
        <v>40</v>
      </c>
      <c r="F16" s="20">
        <f t="shared" si="0"/>
        <v>85</v>
      </c>
      <c r="G16" s="20">
        <v>0</v>
      </c>
      <c r="H16" s="22">
        <v>10285</v>
      </c>
      <c r="I16" s="20">
        <v>22</v>
      </c>
      <c r="J16" s="31">
        <v>0</v>
      </c>
      <c r="K16" s="20">
        <v>6</v>
      </c>
      <c r="L16" s="32">
        <v>0</v>
      </c>
      <c r="M16" s="33">
        <v>51</v>
      </c>
      <c r="N16" s="32">
        <v>0</v>
      </c>
      <c r="O16" s="20">
        <v>7</v>
      </c>
      <c r="P16" s="32">
        <v>0</v>
      </c>
      <c r="Q16" s="20">
        <f t="shared" si="1"/>
        <v>86</v>
      </c>
      <c r="R16" s="31">
        <v>0</v>
      </c>
      <c r="S16" s="39">
        <v>10646</v>
      </c>
      <c r="T16" s="40">
        <f t="shared" si="3"/>
        <v>20931</v>
      </c>
    </row>
    <row r="17" s="1" customFormat="1" ht="18.75" spans="2:20">
      <c r="B17" s="23" t="s">
        <v>32</v>
      </c>
      <c r="C17" s="20">
        <v>2</v>
      </c>
      <c r="D17" s="20">
        <v>0</v>
      </c>
      <c r="E17" s="20">
        <v>1</v>
      </c>
      <c r="F17" s="20">
        <f t="shared" si="0"/>
        <v>3</v>
      </c>
      <c r="G17" s="20">
        <v>0</v>
      </c>
      <c r="H17" s="21">
        <v>363</v>
      </c>
      <c r="I17" s="20">
        <v>0</v>
      </c>
      <c r="J17" s="31">
        <v>0</v>
      </c>
      <c r="K17" s="20">
        <v>2</v>
      </c>
      <c r="L17" s="32">
        <v>0</v>
      </c>
      <c r="M17" s="33">
        <v>3</v>
      </c>
      <c r="N17" s="32">
        <v>0</v>
      </c>
      <c r="O17" s="20">
        <v>3</v>
      </c>
      <c r="P17" s="32">
        <v>1</v>
      </c>
      <c r="Q17" s="20">
        <f t="shared" si="1"/>
        <v>8</v>
      </c>
      <c r="R17" s="31">
        <f t="shared" si="4"/>
        <v>1</v>
      </c>
      <c r="S17" s="39">
        <v>933</v>
      </c>
      <c r="T17" s="40">
        <f t="shared" si="3"/>
        <v>1296</v>
      </c>
    </row>
    <row r="18" s="2" customFormat="1" ht="18.75" spans="2:20">
      <c r="B18" s="24" t="s">
        <v>33</v>
      </c>
      <c r="C18" s="19">
        <f t="shared" ref="C18:H18" si="5">SUM(C8:C17)</f>
        <v>827</v>
      </c>
      <c r="D18" s="20">
        <f t="shared" si="5"/>
        <v>19</v>
      </c>
      <c r="E18" s="20">
        <f t="shared" si="5"/>
        <v>1352</v>
      </c>
      <c r="F18" s="20">
        <f t="shared" si="5"/>
        <v>2198</v>
      </c>
      <c r="G18" s="21">
        <f t="shared" si="5"/>
        <v>7</v>
      </c>
      <c r="H18" s="21">
        <f t="shared" ref="H18:K18" si="6">SUM(H8:H17)</f>
        <v>266805</v>
      </c>
      <c r="I18" s="20">
        <f t="shared" si="6"/>
        <v>741</v>
      </c>
      <c r="J18" s="21">
        <f t="shared" si="6"/>
        <v>1</v>
      </c>
      <c r="K18" s="20">
        <f t="shared" si="6"/>
        <v>163</v>
      </c>
      <c r="L18" s="21">
        <f t="shared" ref="K18:P18" si="7">SUM(L8:L17)</f>
        <v>1</v>
      </c>
      <c r="M18" s="20">
        <f t="shared" si="7"/>
        <v>1115</v>
      </c>
      <c r="N18" s="21">
        <f t="shared" si="7"/>
        <v>1</v>
      </c>
      <c r="O18" s="20">
        <f t="shared" si="7"/>
        <v>351</v>
      </c>
      <c r="P18" s="21">
        <f t="shared" si="7"/>
        <v>5</v>
      </c>
      <c r="Q18" s="20">
        <f t="shared" ref="O18:T18" si="8">SUM(Q8:Q17)</f>
        <v>2370</v>
      </c>
      <c r="R18" s="21">
        <f t="shared" si="8"/>
        <v>8</v>
      </c>
      <c r="S18" s="20">
        <f t="shared" si="8"/>
        <v>291746</v>
      </c>
      <c r="T18" s="41">
        <f t="shared" si="8"/>
        <v>558551</v>
      </c>
    </row>
    <row r="19" ht="18.75" customHeight="1" spans="1:20">
      <c r="A19" s="25" t="s">
        <v>34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ht="5" customHeight="1" spans="1:20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ht="9" customHeight="1" spans="1:20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4" spans="6:7">
      <c r="F24" s="26"/>
      <c r="G24" s="26"/>
    </row>
    <row r="25" spans="6:7">
      <c r="F25" s="26"/>
      <c r="G25" s="26"/>
    </row>
    <row r="26" spans="6:7">
      <c r="F26" s="26"/>
      <c r="G26" s="26"/>
    </row>
    <row r="27" spans="6:7">
      <c r="F27" s="26"/>
      <c r="G27" s="26"/>
    </row>
    <row r="28" spans="6:7">
      <c r="F28" s="26"/>
      <c r="G28" s="26"/>
    </row>
    <row r="29" spans="6:7">
      <c r="F29" s="26"/>
      <c r="G29" s="26"/>
    </row>
    <row r="30" spans="6:7">
      <c r="F30" s="26"/>
      <c r="G30" s="26"/>
    </row>
    <row r="31" spans="6:7">
      <c r="F31" s="26"/>
      <c r="G31" s="26"/>
    </row>
    <row r="32" spans="6:7">
      <c r="F32" s="26"/>
      <c r="G32" s="26"/>
    </row>
    <row r="33" spans="6:7">
      <c r="F33" s="26"/>
      <c r="G33" s="26"/>
    </row>
  </sheetData>
  <mergeCells count="16">
    <mergeCell ref="B2:T2"/>
    <mergeCell ref="B3:T3"/>
    <mergeCell ref="B4:T4"/>
    <mergeCell ref="C5:H5"/>
    <mergeCell ref="I5:S5"/>
    <mergeCell ref="I6:J6"/>
    <mergeCell ref="K6:L6"/>
    <mergeCell ref="M6:N6"/>
    <mergeCell ref="O6:P6"/>
    <mergeCell ref="Q6:R6"/>
    <mergeCell ref="C7:G7"/>
    <mergeCell ref="B5:B7"/>
    <mergeCell ref="H6:H7"/>
    <mergeCell ref="S6:S7"/>
    <mergeCell ref="T5:T7"/>
    <mergeCell ref="A19:T22"/>
  </mergeCells>
  <pageMargins left="0.25" right="0.25" top="0.75" bottom="0.75" header="0.297916666666667" footer="0.297916666666667"/>
  <pageSetup paperSize="9" scale="99" orientation="landscape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2016-07-05T03:07:00Z</dcterms:created>
  <dcterms:modified xsi:type="dcterms:W3CDTF">2026-04-27T02:40:16Z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DB6F0B55552A4D0AAE170F7788009487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