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<sst xmlns="http://schemas.openxmlformats.org/spreadsheetml/2006/main" count="39" uniqueCount="29">
  <si>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附件：</t>
  </si>
  <si>
    <t>明溪县“墟天班车”运营补贴明细表（2026年1月至2026年3月）</t>
  </si>
  <si>
    <t>运输企业</t>
  </si>
  <si>
    <t>线路</t>
  </si>
  <si>
    <t>单趟里程（km）</t>
  </si>
  <si>
    <t>总天数</t>
  </si>
  <si>
    <t>总趟次</t>
  </si>
  <si>
    <t xml:space="preserve">总里程
(km)
</t>
  </si>
  <si>
    <t>基础费用(元)</t>
  </si>
  <si>
    <t>燃油费用(元)</t>
  </si>
  <si>
    <t>总金额(元)</t>
  </si>
  <si>
    <t>福建闽通长运股份有限公司明溪分公司</t>
  </si>
  <si>
    <t>盖洋-村头-雷西</t>
  </si>
  <si>
    <t>盖洋-白叶</t>
  </si>
  <si>
    <t>明溪县兴达运输有限公司</t>
  </si>
  <si>
    <t>胡坊—柏亨</t>
  </si>
  <si>
    <t>胡坊—眉溪</t>
  </si>
  <si>
    <t>夏坊-高洋</t>
  </si>
  <si>
    <t>夏坊-中溪</t>
  </si>
  <si>
    <t>枫溪-小珩</t>
  </si>
  <si>
    <t>枫溪-大雅-熊地</t>
  </si>
  <si>
    <r>
      <rPr>
        <sz val="12"/>
        <rFont val="宋体"/>
        <charset val="134"/>
      </rPr>
      <t>夏阳—御帘</t>
    </r>
    <r>
      <rPr>
        <sz val="12"/>
        <rFont val="Calibri"/>
        <charset val="134"/>
      </rPr>
      <t>—</t>
    </r>
    <r>
      <rPr>
        <sz val="12"/>
        <rFont val="宋体"/>
        <charset val="134"/>
      </rPr>
      <t>长兴</t>
    </r>
  </si>
  <si>
    <t>夏阳—陈坊</t>
  </si>
  <si>
    <r>
      <rPr>
        <sz val="12"/>
        <color theme="1"/>
        <rFont val="宋体"/>
        <charset val="134"/>
      </rPr>
      <t>夏阳</t>
    </r>
    <r>
      <rPr>
        <sz val="12"/>
        <color theme="1"/>
        <rFont val="Calibri"/>
        <charset val="134"/>
      </rPr>
      <t>—</t>
    </r>
    <r>
      <rPr>
        <sz val="12"/>
        <color theme="1"/>
        <rFont val="宋体"/>
        <charset val="134"/>
      </rPr>
      <t>溪边</t>
    </r>
  </si>
  <si>
    <t>大陂-白岚-姜坊</t>
  </si>
  <si>
    <t>三明市环宇运输有限公司明溪分公司</t>
  </si>
  <si>
    <t>夏阳-地美</t>
  </si>
  <si>
    <t>合计</t>
  </si>
  <si>
    <t>备注：2026年2月24日枫溪客运班车闽GY6692因出交通事故修车导致枫溪“墟天班车”线路只有一辆车运行，2026年2月25日起至2026年3月31日“墟天班车”运营补助基础费用按一辆车成本核算进行补助，燃油费用按实际运营公里数进行补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</si>
</sst>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libri"/>
      <charset val="134"/>
    </font>
    <font>
      <sz val="12"/>
      <name val="宋体"/>
      <charset val="134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zoomScale="89" zoomScaleNormal="89" topLeftCell="A4" workbookViewId="0">
      <selection activeCell="A18" sqref="A18:I18"/>
    </sheetView>
  </sheetViews>
  <sheetFormatPr defaultColWidth="9" defaultRowHeight="13.5"/>
  <cols>
    <col min="1" max="1" width="25.25" customWidth="1"/>
    <col min="2" max="2" width="21.375" customWidth="1"/>
    <col min="3" max="3" width="10.625" customWidth="1"/>
    <col min="4" max="5" width="8.625" customWidth="1"/>
    <col min="6" max="6" width="11.5" customWidth="1"/>
    <col min="7" max="7" width="13.875" customWidth="1"/>
    <col min="8" max="8" width="12.75" customWidth="1"/>
    <col min="9" max="9" width="13.375" customWidth="1"/>
  </cols>
  <sheetData>
    <row r="1" ht="17" customHeight="1" spans="1:9">
      <c r="A1" s="2" t="s">
        <v>0</v>
      </c>
    </row>
    <row r="2" ht="2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0.8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30.8" customHeight="1" spans="1:9">
      <c r="A4" s="5" t="s">
        <v>11</v>
      </c>
      <c r="B4" s="5" t="s">
        <v>12</v>
      </c>
      <c r="C4" s="5">
        <v>9</v>
      </c>
      <c r="D4" s="5">
        <v>18</v>
      </c>
      <c r="E4" s="5">
        <v>72</v>
      </c>
      <c r="F4" s="5">
        <v>628</v>
      </c>
      <c r="G4" s="5">
        <v>8622</v>
      </c>
      <c r="H4" s="5">
        <v>753.6</v>
      </c>
      <c r="I4" s="5">
        <v>9375.6</v>
      </c>
    </row>
    <row r="5" s="1" customFormat="1" ht="30.8" customHeight="1" spans="1:9">
      <c r="A5" s="5" t="s">
        <v>11</v>
      </c>
      <c r="B5" s="5" t="s">
        <v>13</v>
      </c>
      <c r="C5" s="5">
        <v>23</v>
      </c>
      <c r="D5" s="5">
        <v>18</v>
      </c>
      <c r="E5" s="5">
        <v>72</v>
      </c>
      <c r="F5" s="5">
        <v>1656</v>
      </c>
      <c r="G5" s="5">
        <v>8622</v>
      </c>
      <c r="H5" s="5">
        <v>1987.2</v>
      </c>
      <c r="I5" s="5">
        <v>10609.2</v>
      </c>
    </row>
    <row r="6" s="1" customFormat="1" ht="30.8" customHeight="1" spans="1:9">
      <c r="A6" s="5" t="s">
        <v>14</v>
      </c>
      <c r="B6" s="5" t="s">
        <v>15</v>
      </c>
      <c r="C6" s="5">
        <v>7.5</v>
      </c>
      <c r="D6" s="5">
        <v>18</v>
      </c>
      <c r="E6" s="5">
        <f>D6*2</f>
        <v>36</v>
      </c>
      <c r="F6" s="5">
        <f t="shared" ref="F6:F10" si="0">E6*C6</f>
        <v>270</v>
      </c>
      <c r="G6" s="5">
        <f t="shared" ref="G6:G15" si="1">479*D6</f>
        <v>8622</v>
      </c>
      <c r="H6" s="5">
        <f t="shared" ref="H6:H16" si="2">F6*1.2</f>
        <v>324</v>
      </c>
      <c r="I6" s="5">
        <f t="shared" ref="I6:I16" si="3">G6+H6</f>
        <v>8946</v>
      </c>
    </row>
    <row r="7" s="1" customFormat="1" ht="30.8" customHeight="1" spans="1:9">
      <c r="A7" s="5" t="s">
        <v>14</v>
      </c>
      <c r="B7" s="5" t="s">
        <v>16</v>
      </c>
      <c r="C7" s="5">
        <v>15</v>
      </c>
      <c r="D7" s="5">
        <v>18</v>
      </c>
      <c r="E7" s="5">
        <f t="shared" ref="E7:E11" si="4">D7*4</f>
        <v>72</v>
      </c>
      <c r="F7" s="5">
        <f t="shared" si="0"/>
        <v>1080</v>
      </c>
      <c r="G7" s="5">
        <f t="shared" si="1"/>
        <v>8622</v>
      </c>
      <c r="H7" s="5">
        <f t="shared" si="2"/>
        <v>1296</v>
      </c>
      <c r="I7" s="5">
        <f t="shared" si="3"/>
        <v>9918</v>
      </c>
    </row>
    <row r="8" s="1" customFormat="1" ht="30.8" customHeight="1" spans="1:9">
      <c r="A8" s="5" t="s">
        <v>14</v>
      </c>
      <c r="B8" s="5" t="s">
        <v>17</v>
      </c>
      <c r="C8" s="5">
        <v>5</v>
      </c>
      <c r="D8" s="5">
        <v>19</v>
      </c>
      <c r="E8" s="5">
        <f t="shared" si="4"/>
        <v>76</v>
      </c>
      <c r="F8" s="5">
        <f t="shared" si="0"/>
        <v>380</v>
      </c>
      <c r="G8" s="5">
        <f t="shared" si="1"/>
        <v>9101</v>
      </c>
      <c r="H8" s="5">
        <f t="shared" si="2"/>
        <v>456</v>
      </c>
      <c r="I8" s="5">
        <f t="shared" si="3"/>
        <v>9557</v>
      </c>
    </row>
    <row r="9" s="1" customFormat="1" ht="30.8" customHeight="1" spans="1:9">
      <c r="A9" s="5" t="s">
        <v>14</v>
      </c>
      <c r="B9" s="5" t="s">
        <v>18</v>
      </c>
      <c r="C9" s="5">
        <v>29</v>
      </c>
      <c r="D9" s="5">
        <v>19</v>
      </c>
      <c r="E9" s="5">
        <f t="shared" si="4"/>
        <v>76</v>
      </c>
      <c r="F9" s="5">
        <f t="shared" si="0"/>
        <v>2204</v>
      </c>
      <c r="G9" s="5">
        <f t="shared" si="1"/>
        <v>9101</v>
      </c>
      <c r="H9" s="5">
        <f t="shared" si="2"/>
        <v>2644.8</v>
      </c>
      <c r="I9" s="5">
        <f t="shared" si="3"/>
        <v>11745.8</v>
      </c>
    </row>
    <row r="10" s="1" customFormat="1" ht="30.8" customHeight="1" spans="1:9">
      <c r="A10" s="5" t="s">
        <v>14</v>
      </c>
      <c r="B10" s="5" t="s">
        <v>19</v>
      </c>
      <c r="C10" s="5">
        <v>6</v>
      </c>
      <c r="D10" s="5">
        <v>18</v>
      </c>
      <c r="E10" s="5">
        <f t="shared" si="4"/>
        <v>72</v>
      </c>
      <c r="F10" s="5">
        <f t="shared" si="0"/>
        <v>432</v>
      </c>
      <c r="G10" s="5">
        <f t="shared" si="1"/>
        <v>8622</v>
      </c>
      <c r="H10" s="5">
        <f t="shared" si="2"/>
        <v>518.4</v>
      </c>
      <c r="I10" s="5">
        <f t="shared" si="3"/>
        <v>9140.4</v>
      </c>
    </row>
    <row r="11" s="1" customFormat="1" ht="30.8" customHeight="1" spans="1:9">
      <c r="A11" s="5" t="s">
        <v>14</v>
      </c>
      <c r="B11" s="5" t="s">
        <v>20</v>
      </c>
      <c r="C11" s="5">
        <v>16</v>
      </c>
      <c r="D11" s="5">
        <v>18</v>
      </c>
      <c r="E11" s="6">
        <f t="shared" si="4"/>
        <v>72</v>
      </c>
      <c r="F11" s="5">
        <v>1140</v>
      </c>
      <c r="G11" s="5">
        <v>5269</v>
      </c>
      <c r="H11" s="5">
        <f t="shared" si="2"/>
        <v>1368</v>
      </c>
      <c r="I11" s="5">
        <v>6637</v>
      </c>
    </row>
    <row r="12" s="1" customFormat="1" ht="30.8" customHeight="1" spans="1:9">
      <c r="A12" s="5" t="s">
        <v>14</v>
      </c>
      <c r="B12" s="5" t="s">
        <v>21</v>
      </c>
      <c r="C12" s="5">
        <v>11</v>
      </c>
      <c r="D12" s="5">
        <v>17</v>
      </c>
      <c r="E12" s="5">
        <v>120</v>
      </c>
      <c r="F12" s="5">
        <v>1114</v>
      </c>
      <c r="G12" s="5">
        <f t="shared" si="1"/>
        <v>8143</v>
      </c>
      <c r="H12" s="5">
        <f t="shared" si="2"/>
        <v>1336.8</v>
      </c>
      <c r="I12" s="5">
        <f t="shared" si="3"/>
        <v>9479.8</v>
      </c>
    </row>
    <row r="13" s="1" customFormat="1" ht="30.8" customHeight="1" spans="1:9">
      <c r="A13" s="5" t="s">
        <v>14</v>
      </c>
      <c r="B13" s="5" t="s">
        <v>22</v>
      </c>
      <c r="C13" s="5">
        <v>15</v>
      </c>
      <c r="D13" s="5">
        <v>17</v>
      </c>
      <c r="E13" s="5">
        <f t="shared" ref="E13:E16" si="5">D13*4</f>
        <v>68</v>
      </c>
      <c r="F13" s="5">
        <f t="shared" ref="F13:F16" si="6">E13*C13</f>
        <v>1020</v>
      </c>
      <c r="G13" s="5">
        <f t="shared" si="1"/>
        <v>8143</v>
      </c>
      <c r="H13" s="5">
        <f t="shared" si="2"/>
        <v>1224</v>
      </c>
      <c r="I13" s="5">
        <f t="shared" si="3"/>
        <v>9367</v>
      </c>
    </row>
    <row r="14" s="1" customFormat="1" ht="30.8" customHeight="1" spans="1:9">
      <c r="A14" s="5" t="s">
        <v>14</v>
      </c>
      <c r="B14" s="5" t="s">
        <v>23</v>
      </c>
      <c r="C14" s="5">
        <v>18</v>
      </c>
      <c r="D14" s="5">
        <v>17</v>
      </c>
      <c r="E14" s="5">
        <f t="shared" si="5"/>
        <v>68</v>
      </c>
      <c r="F14" s="5">
        <f t="shared" si="6"/>
        <v>1224</v>
      </c>
      <c r="G14" s="5">
        <f t="shared" si="1"/>
        <v>8143</v>
      </c>
      <c r="H14" s="5">
        <f t="shared" si="2"/>
        <v>1468.8</v>
      </c>
      <c r="I14" s="5">
        <f t="shared" si="3"/>
        <v>9611.8</v>
      </c>
    </row>
    <row r="15" s="1" customFormat="1" ht="30.8" customHeight="1" spans="1:9">
      <c r="A15" s="5" t="s">
        <v>14</v>
      </c>
      <c r="B15" s="5" t="s">
        <v>24</v>
      </c>
      <c r="C15" s="5">
        <v>9</v>
      </c>
      <c r="D15" s="5">
        <v>28</v>
      </c>
      <c r="E15" s="5">
        <v>106</v>
      </c>
      <c r="F15" s="5">
        <v>848</v>
      </c>
      <c r="G15" s="5">
        <f t="shared" si="1"/>
        <v>13412</v>
      </c>
      <c r="H15" s="5">
        <f t="shared" si="2"/>
        <v>1017.6</v>
      </c>
      <c r="I15" s="5">
        <f t="shared" si="3"/>
        <v>14429.6</v>
      </c>
    </row>
    <row r="16" s="1" customFormat="1" ht="30.8" customHeight="1" spans="1:9">
      <c r="A16" s="5" t="s">
        <v>25</v>
      </c>
      <c r="B16" s="5" t="s">
        <v>26</v>
      </c>
      <c r="C16" s="5">
        <v>15</v>
      </c>
      <c r="D16" s="5">
        <v>17</v>
      </c>
      <c r="E16" s="5">
        <f t="shared" si="5"/>
        <v>68</v>
      </c>
      <c r="F16" s="5">
        <f t="shared" si="6"/>
        <v>1020</v>
      </c>
      <c r="G16" s="5">
        <f>D16*479</f>
        <v>8143</v>
      </c>
      <c r="H16" s="5">
        <f t="shared" si="2"/>
        <v>1224</v>
      </c>
      <c r="I16" s="5">
        <f t="shared" si="3"/>
        <v>9367</v>
      </c>
    </row>
    <row r="17" s="1" customFormat="1" ht="30" customHeight="1" spans="1:9">
      <c r="A17" s="7" t="s">
        <v>27</v>
      </c>
      <c r="B17" s="7"/>
      <c r="C17" s="5"/>
      <c r="D17" s="5"/>
      <c r="E17" s="8">
        <v>978</v>
      </c>
      <c r="F17" s="8">
        <v>13016</v>
      </c>
      <c r="G17" s="8">
        <v>112565</v>
      </c>
      <c r="H17" s="8">
        <v>15619.2</v>
      </c>
      <c r="I17" s="8">
        <v>128184.2</v>
      </c>
    </row>
    <row r="18" ht="40" customHeight="1" spans="1:9">
      <c r="A18" s="9" t="s">
        <v>28</v>
      </c>
      <c r="B18" s="10"/>
      <c r="C18" s="10"/>
      <c r="D18" s="10"/>
      <c r="E18" s="10"/>
      <c r="F18" s="10"/>
      <c r="G18" s="10"/>
      <c r="H18" s="10"/>
      <c r="I18" s="10"/>
    </row>
  </sheetData>
  <mergeCells count="2">
    <mergeCell ref="A2:I2"/>
    <mergeCell ref="A18:I18"/>
  </mergeCells>
  <pageMargins left="0.865972222222222" right="0.786805555555556" top="0.550694444444444" bottom="0.354166666666667" header="0.236111111111111" footer="0.118055555555556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明溪县兴达运输有限公司汽车修理厂</dc:creator>
  <cp:lastModifiedBy>童^_^童</cp:lastModifiedBy>
  <dcterms:created xsi:type="dcterms:W3CDTF">2019-09-03T09:13:00Z</dcterms:created>
  <dcterms:modified xsi:type="dcterms:W3CDTF">2026-04-17T08:24:45Z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5DE591CF8C1646CF8DDD21F92EF147C1</vt:lpwstr>
  </property>
  <property fmtid="{D5CDD505-2E9C-101B-9397-08002B2CF9AE}" pid="4" name="CalculationRule">
    <vt:i4>0</vt:i4>
  </property>
</Properties>
</file>